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beaucag/Avaratec Desktop/public_html/Classes/ChEThermoBeaucage/Quizzes 2021 Chemical Engineering Thermodynamics/Quiz 13 ChE Thermo 2021/"/>
    </mc:Choice>
  </mc:AlternateContent>
  <xr:revisionPtr revIDLastSave="0" documentId="10_ncr:8100000_{4342632F-377C-A141-B2E4-94B1B7AE2EAA}" xr6:coauthVersionLast="34" xr6:coauthVersionMax="34" xr10:uidLastSave="{00000000-0000-0000-0000-000000000000}"/>
  <bookViews>
    <workbookView xWindow="19240" yWindow="2860" windowWidth="18260" windowHeight="16180" xr2:uid="{D4113D1E-D67A-F04D-AADD-21E6946187CD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5" i="1" l="1"/>
  <c r="C6" i="1" s="1"/>
  <c r="E6" i="1" s="1"/>
  <c r="K5" i="1"/>
  <c r="D5" i="1"/>
  <c r="G32" i="1" l="1"/>
  <c r="H32" i="1" s="1"/>
  <c r="G31" i="1"/>
  <c r="H31" i="1" s="1"/>
  <c r="G30" i="1"/>
  <c r="H30" i="1" s="1"/>
  <c r="G28" i="1"/>
  <c r="H28" i="1" s="1"/>
  <c r="G27" i="1"/>
  <c r="H27" i="1" s="1"/>
  <c r="G24" i="1"/>
  <c r="H24" i="1" s="1"/>
  <c r="G23" i="1"/>
  <c r="H23" i="1" s="1"/>
  <c r="G22" i="1"/>
  <c r="H22" i="1" s="1"/>
  <c r="G21" i="1"/>
  <c r="H21" i="1" s="1"/>
  <c r="G18" i="1"/>
  <c r="H18" i="1" s="1"/>
  <c r="G17" i="1"/>
  <c r="H17" i="1" s="1"/>
  <c r="G16" i="1"/>
  <c r="H16" i="1" s="1"/>
  <c r="G26" i="1" l="1"/>
  <c r="H26" i="1" s="1"/>
  <c r="G20" i="1"/>
  <c r="H20" i="1" s="1"/>
  <c r="E5" i="1" l="1"/>
  <c r="F5" i="1" s="1"/>
  <c r="C5" i="1"/>
  <c r="G15" i="1" l="1"/>
  <c r="L10" i="1"/>
  <c r="K10" i="1"/>
  <c r="L9" i="1"/>
  <c r="K9" i="1"/>
  <c r="K8" i="1"/>
  <c r="L8" i="1"/>
  <c r="K7" i="1"/>
  <c r="L7" i="1"/>
  <c r="L6" i="1"/>
  <c r="K6" i="1"/>
  <c r="C9" i="1" l="1"/>
  <c r="D9" i="1" s="1"/>
  <c r="C8" i="1"/>
  <c r="D8" i="1" s="1"/>
  <c r="C11" i="1"/>
  <c r="E11" i="1" s="1"/>
  <c r="F11" i="1" s="1"/>
  <c r="C10" i="1"/>
  <c r="D10" i="1" s="1"/>
  <c r="C7" i="1"/>
  <c r="D7" i="1" s="1"/>
  <c r="E7" i="1"/>
  <c r="F7" i="1" s="1"/>
  <c r="D6" i="1"/>
  <c r="D11" i="1" l="1"/>
  <c r="E9" i="1"/>
  <c r="F9" i="1" s="1"/>
  <c r="E8" i="1"/>
  <c r="F8" i="1" s="1"/>
  <c r="F6" i="1"/>
  <c r="E10" i="1"/>
  <c r="F10" i="1" s="1"/>
</calcChain>
</file>

<file path=xl/sharedStrings.xml><?xml version="1.0" encoding="utf-8"?>
<sst xmlns="http://schemas.openxmlformats.org/spreadsheetml/2006/main" count="18" uniqueCount="17">
  <si>
    <t>x1B</t>
  </si>
  <si>
    <t>x2B</t>
  </si>
  <si>
    <t>x1A</t>
  </si>
  <si>
    <t>x2A</t>
  </si>
  <si>
    <t>g1B</t>
  </si>
  <si>
    <t>g2B</t>
  </si>
  <si>
    <t>g1A</t>
  </si>
  <si>
    <t>g2A</t>
  </si>
  <si>
    <t>K1</t>
  </si>
  <si>
    <t>K2</t>
  </si>
  <si>
    <t>∞</t>
  </si>
  <si>
    <t>x1</t>
  </si>
  <si>
    <t>g1</t>
  </si>
  <si>
    <t>Tm K</t>
  </si>
  <si>
    <t>Calc Tm, K</t>
  </si>
  <si>
    <t>Calc Tm, °C</t>
  </si>
  <si>
    <t>Dhfus, J/mole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</si>
</sst>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"/>
  </numFmts>
  <fonts count="3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164" fontId="0" fillId="3" borderId="1" xfId="0" applyNumberFormat="1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165" fontId="0" fillId="0" borderId="0" xfId="0" applyNumberFormat="1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165" fontId="0" fillId="0" borderId="2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165" fontId="0" fillId="0" borderId="3" xfId="0" applyNumberFormat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165" fontId="0" fillId="4" borderId="1" xfId="0" applyNumberFormat="1" applyFill="1" applyBorder="1" applyAlignment="1">
      <alignment horizontal="center" vertical="center"/>
    </xf>
    <xf numFmtId="164" fontId="0" fillId="4" borderId="2" xfId="0" applyNumberFormat="1" applyFill="1" applyBorder="1" applyAlignment="1">
      <alignment horizontal="center" vertical="center"/>
    </xf>
    <xf numFmtId="165" fontId="0" fillId="4" borderId="2" xfId="0" applyNumberForma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 wrapText="1"/>
    </xf>
    <xf numFmtId="165" fontId="0" fillId="0" borderId="1" xfId="0" applyNumberFormat="1" applyFill="1" applyBorder="1" applyAlignment="1">
      <alignment horizontal="center" vertical="center"/>
    </xf>
    <xf numFmtId="165" fontId="2" fillId="4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7B3ABA-833B-774B-8C0F-228A865E0BD3}">
  <dimension ref="B2:L32"/>
  <sheetViews>
    <sheetView tabSelected="1" workbookViewId="0">
      <selection activeCell="D16" sqref="D16"/>
    </sheetView>
  </sheetViews>
  <sheetFormatPr baseColWidth="10" defaultRowHeight="16"/>
  <cols>
    <col min="1" max="16384" width="10.83203125" style="1"/>
  </cols>
  <sheetData>
    <row r="2" spans="2:12">
      <c r="C2" s="2"/>
      <c r="D2" s="2"/>
      <c r="E2" s="2"/>
      <c r="F2" s="2"/>
      <c r="G2" s="2"/>
      <c r="H2" s="2" t="s">
        <v>10</v>
      </c>
      <c r="I2" s="2" t="s">
        <v>10</v>
      </c>
      <c r="J2" s="2"/>
      <c r="K2" s="2"/>
      <c r="L2" s="2"/>
    </row>
    <row r="3" spans="2:12">
      <c r="C3" s="2"/>
      <c r="D3" s="2"/>
      <c r="E3" s="2"/>
      <c r="F3" s="2"/>
      <c r="G3" s="2"/>
      <c r="H3" s="2">
        <v>5.44</v>
      </c>
      <c r="I3" s="2">
        <v>84.811000000000007</v>
      </c>
      <c r="J3" s="2"/>
      <c r="K3" s="2"/>
      <c r="L3" s="2"/>
    </row>
    <row r="4" spans="2:12">
      <c r="C4" s="7" t="s">
        <v>0</v>
      </c>
      <c r="D4" s="7" t="s">
        <v>1</v>
      </c>
      <c r="E4" s="9" t="s">
        <v>2</v>
      </c>
      <c r="F4" s="9" t="s">
        <v>3</v>
      </c>
      <c r="G4" s="3" t="s">
        <v>4</v>
      </c>
      <c r="H4" s="3" t="s">
        <v>5</v>
      </c>
      <c r="I4" s="3" t="s">
        <v>6</v>
      </c>
      <c r="J4" s="3" t="s">
        <v>7</v>
      </c>
      <c r="K4" s="3" t="s">
        <v>8</v>
      </c>
      <c r="L4" s="3" t="s">
        <v>9</v>
      </c>
    </row>
    <row r="5" spans="2:12">
      <c r="C5" s="8">
        <f>1-D5</f>
        <v>0.81617647058823528</v>
      </c>
      <c r="D5" s="8">
        <f>1/H3</f>
        <v>0.18382352941176469</v>
      </c>
      <c r="E5" s="10">
        <f>1/I3</f>
        <v>1.1790923347207318E-2</v>
      </c>
      <c r="F5" s="10">
        <f t="shared" ref="F5:F11" si="0">1-E5</f>
        <v>0.98820907665279267</v>
      </c>
      <c r="G5" s="2">
        <v>0.99399999999999999</v>
      </c>
      <c r="H5" s="2">
        <v>4.2030000000000003</v>
      </c>
      <c r="I5" s="2">
        <v>55.985999999999997</v>
      </c>
      <c r="J5" s="2">
        <v>1.0029999999999999</v>
      </c>
      <c r="K5" s="2">
        <f>G5/I5</f>
        <v>1.7754438609652413E-2</v>
      </c>
      <c r="L5" s="2">
        <f>H5/J5</f>
        <v>4.1904287138584255</v>
      </c>
    </row>
    <row r="6" spans="2:12">
      <c r="B6" s="1">
        <v>1</v>
      </c>
      <c r="C6" s="8">
        <f>(1-L5)/(K5-L5)</f>
        <v>0.76460047044247503</v>
      </c>
      <c r="D6" s="8">
        <f t="shared" ref="D6:D11" si="1">1-C6</f>
        <v>0.23539952955752497</v>
      </c>
      <c r="E6" s="10">
        <f>C6*K5</f>
        <v>1.3575052113382276E-2</v>
      </c>
      <c r="F6" s="10">
        <f t="shared" si="0"/>
        <v>0.98642494788661772</v>
      </c>
      <c r="G6" s="2">
        <v>1.004</v>
      </c>
      <c r="H6" s="2">
        <v>3.8849999999999998</v>
      </c>
      <c r="I6" s="2">
        <v>52.841999999999999</v>
      </c>
      <c r="J6" s="2">
        <v>1.004</v>
      </c>
      <c r="K6" s="2">
        <f t="shared" ref="K6:L11" si="2">G6/I6</f>
        <v>1.9000037848680974E-2</v>
      </c>
      <c r="L6" s="2">
        <f t="shared" si="2"/>
        <v>3.8695219123505975</v>
      </c>
    </row>
    <row r="7" spans="2:12">
      <c r="B7" s="1">
        <v>2</v>
      </c>
      <c r="C7" s="8">
        <f t="shared" ref="C7:C11" si="3">(1-L6)/(K6-L6)</f>
        <v>0.74522934965063248</v>
      </c>
      <c r="D7" s="8">
        <f t="shared" si="1"/>
        <v>0.25477065034936752</v>
      </c>
      <c r="E7" s="10">
        <f t="shared" ref="E7:E11" si="4">C7*K6</f>
        <v>1.4159385849309924E-2</v>
      </c>
      <c r="F7" s="10">
        <f t="shared" si="0"/>
        <v>0.98584061415069013</v>
      </c>
      <c r="G7" s="2">
        <v>1.0089999999999999</v>
      </c>
      <c r="H7" s="2">
        <v>3.762</v>
      </c>
      <c r="I7" s="2">
        <v>51.847999999999999</v>
      </c>
      <c r="J7" s="2">
        <v>1.004</v>
      </c>
      <c r="K7" s="2">
        <f t="shared" si="2"/>
        <v>1.9460731368615952E-2</v>
      </c>
      <c r="L7" s="2">
        <f t="shared" si="2"/>
        <v>3.7470119521912348</v>
      </c>
    </row>
    <row r="8" spans="2:12">
      <c r="B8" s="1">
        <v>3</v>
      </c>
      <c r="C8" s="8">
        <f t="shared" si="3"/>
        <v>0.73694814355495497</v>
      </c>
      <c r="D8" s="8">
        <f t="shared" si="1"/>
        <v>0.26305185644504503</v>
      </c>
      <c r="E8" s="10">
        <f t="shared" si="4"/>
        <v>1.4341549854323205E-2</v>
      </c>
      <c r="F8" s="10">
        <f t="shared" si="0"/>
        <v>0.98565845014567677</v>
      </c>
      <c r="G8" s="2">
        <v>1.0109999999999999</v>
      </c>
      <c r="H8" s="2">
        <v>3.72</v>
      </c>
      <c r="I8" s="2">
        <v>51.685000000000002</v>
      </c>
      <c r="J8" s="2">
        <v>1.004</v>
      </c>
      <c r="K8" s="2">
        <f t="shared" si="2"/>
        <v>1.956080100609461E-2</v>
      </c>
      <c r="L8" s="2">
        <f t="shared" si="2"/>
        <v>3.7051792828685262</v>
      </c>
    </row>
    <row r="9" spans="2:12">
      <c r="B9" s="1">
        <v>4</v>
      </c>
      <c r="C9" s="8">
        <f t="shared" si="3"/>
        <v>0.73398244994189799</v>
      </c>
      <c r="D9" s="8">
        <f t="shared" si="1"/>
        <v>0.26601755005810201</v>
      </c>
      <c r="E9" s="10">
        <f t="shared" si="4"/>
        <v>1.4357284645279265E-2</v>
      </c>
      <c r="F9" s="10">
        <f t="shared" si="0"/>
        <v>0.9856427153547207</v>
      </c>
      <c r="G9" s="2">
        <v>1.012</v>
      </c>
      <c r="H9" s="2">
        <v>3.7029999999999998</v>
      </c>
      <c r="I9" s="2">
        <v>51.523000000000003</v>
      </c>
      <c r="J9" s="2">
        <v>1.004</v>
      </c>
      <c r="K9" s="2">
        <f t="shared" si="2"/>
        <v>1.964171340954525E-2</v>
      </c>
      <c r="L9" s="2">
        <f t="shared" si="2"/>
        <v>3.6882470119521913</v>
      </c>
    </row>
    <row r="10" spans="2:12">
      <c r="B10" s="11">
        <v>5</v>
      </c>
      <c r="C10" s="8">
        <f t="shared" si="3"/>
        <v>0.73277084700828887</v>
      </c>
      <c r="D10" s="8">
        <f t="shared" si="1"/>
        <v>0.26722915299171113</v>
      </c>
      <c r="E10" s="10">
        <f t="shared" si="4"/>
        <v>1.4392874971806538E-2</v>
      </c>
      <c r="F10" s="10">
        <f t="shared" si="0"/>
        <v>0.98560712502819348</v>
      </c>
      <c r="G10" s="2">
        <v>1.012</v>
      </c>
      <c r="H10" s="2">
        <v>3.6960000000000002</v>
      </c>
      <c r="I10" s="2">
        <v>51.523000000000003</v>
      </c>
      <c r="J10" s="2">
        <v>1.004</v>
      </c>
      <c r="K10" s="2">
        <f t="shared" si="2"/>
        <v>1.964171340954525E-2</v>
      </c>
      <c r="L10" s="2">
        <f t="shared" si="2"/>
        <v>3.6812749003984067</v>
      </c>
    </row>
    <row r="11" spans="2:12">
      <c r="B11" s="1">
        <v>6</v>
      </c>
      <c r="C11" s="8">
        <f t="shared" si="3"/>
        <v>0.732262016284419</v>
      </c>
      <c r="D11" s="8">
        <f t="shared" si="1"/>
        <v>0.267737983715581</v>
      </c>
      <c r="E11" s="10">
        <f t="shared" si="4"/>
        <v>1.4382880664554315E-2</v>
      </c>
      <c r="F11" s="10">
        <f t="shared" si="0"/>
        <v>0.98561711933544571</v>
      </c>
      <c r="G11" s="2"/>
      <c r="H11" s="2"/>
      <c r="I11" s="2"/>
      <c r="J11" s="2"/>
      <c r="K11" s="2"/>
      <c r="L11" s="2"/>
    </row>
    <row r="12" spans="2:12">
      <c r="C12" s="5"/>
      <c r="D12" s="5"/>
      <c r="E12" s="5"/>
      <c r="F12" s="5"/>
      <c r="G12" s="6"/>
      <c r="H12" s="6"/>
      <c r="I12" s="6"/>
      <c r="J12" s="6"/>
      <c r="K12" s="6"/>
      <c r="L12" s="6"/>
    </row>
    <row r="13" spans="2:12">
      <c r="C13" s="5"/>
      <c r="D13" s="5"/>
      <c r="E13" s="5"/>
      <c r="F13" s="5"/>
      <c r="G13" s="6"/>
      <c r="H13" s="6"/>
      <c r="I13" s="6"/>
      <c r="J13" s="6"/>
      <c r="K13" s="6"/>
      <c r="L13" s="6"/>
    </row>
    <row r="14" spans="2:12" ht="32">
      <c r="C14" s="4" t="s">
        <v>11</v>
      </c>
      <c r="D14" s="4" t="s">
        <v>12</v>
      </c>
      <c r="E14" s="22" t="s">
        <v>16</v>
      </c>
      <c r="F14" s="4" t="s">
        <v>13</v>
      </c>
      <c r="G14" s="2" t="s">
        <v>14</v>
      </c>
      <c r="H14" s="2" t="s">
        <v>15</v>
      </c>
      <c r="I14" s="6"/>
      <c r="J14" s="6"/>
      <c r="K14" s="6"/>
      <c r="L14" s="6"/>
    </row>
    <row r="15" spans="2:12">
      <c r="C15" s="14">
        <v>0.25</v>
      </c>
      <c r="D15" s="14">
        <v>2.4769999999999999</v>
      </c>
      <c r="E15" s="15">
        <v>26490</v>
      </c>
      <c r="F15" s="15">
        <v>441.9</v>
      </c>
      <c r="G15" s="15">
        <f>1/(-8.314*LN(C15*D15)/E15+1/F15)</f>
        <v>414.35853486894592</v>
      </c>
      <c r="H15" s="12">
        <v>142</v>
      </c>
      <c r="I15" s="6"/>
      <c r="J15" s="6"/>
      <c r="K15" s="6"/>
      <c r="L15" s="6"/>
    </row>
    <row r="16" spans="2:12">
      <c r="C16" s="2">
        <v>0.25</v>
      </c>
      <c r="D16" s="2">
        <v>2.113</v>
      </c>
      <c r="E16" s="12">
        <v>26490</v>
      </c>
      <c r="F16" s="12">
        <v>441.9</v>
      </c>
      <c r="G16" s="12">
        <f>1/(-8.314*LN(C16*D16)/E16+1/F16)</f>
        <v>405.96727863702779</v>
      </c>
      <c r="H16" s="12">
        <f>G16-273</f>
        <v>132.96727863702779</v>
      </c>
      <c r="I16" s="6"/>
      <c r="J16" s="6"/>
      <c r="K16" s="6"/>
      <c r="L16" s="6"/>
    </row>
    <row r="17" spans="3:12">
      <c r="C17" s="2">
        <v>0.25</v>
      </c>
      <c r="D17" s="2">
        <v>2.1379999999999999</v>
      </c>
      <c r="E17" s="12">
        <v>26490</v>
      </c>
      <c r="F17" s="12">
        <v>441.9</v>
      </c>
      <c r="G17" s="12">
        <f>1/(-8.314*LN(C17*D17)/E17+1/F17)</f>
        <v>406.57659855754542</v>
      </c>
      <c r="H17" s="12">
        <f>G17-273</f>
        <v>133.57659855754542</v>
      </c>
      <c r="I17" s="6"/>
      <c r="J17" s="6"/>
      <c r="K17" s="6"/>
      <c r="L17" s="6"/>
    </row>
    <row r="18" spans="3:12">
      <c r="C18" s="18">
        <v>0.25</v>
      </c>
      <c r="D18" s="4">
        <v>2.1360000000000001</v>
      </c>
      <c r="E18" s="12">
        <v>26490</v>
      </c>
      <c r="F18" s="12">
        <v>441.9</v>
      </c>
      <c r="G18" s="12">
        <f>1/(-8.314*LN(C18*D18)/E18+1/F18)</f>
        <v>406.52804886757866</v>
      </c>
      <c r="H18" s="19">
        <f>G18-273</f>
        <v>133.52804886757866</v>
      </c>
      <c r="I18" s="6"/>
      <c r="J18" s="6"/>
      <c r="K18" s="6"/>
      <c r="L18" s="6"/>
    </row>
    <row r="19" spans="3:12">
      <c r="C19" s="5"/>
      <c r="D19" s="5"/>
      <c r="E19" s="5"/>
      <c r="F19" s="5"/>
      <c r="G19" s="6"/>
      <c r="H19" s="6"/>
      <c r="I19" s="6"/>
      <c r="J19" s="6"/>
      <c r="K19" s="6"/>
      <c r="L19" s="6"/>
    </row>
    <row r="20" spans="3:12">
      <c r="C20" s="4">
        <v>0.1</v>
      </c>
      <c r="D20" s="4">
        <v>4.8940000000000001</v>
      </c>
      <c r="E20" s="12">
        <v>26490</v>
      </c>
      <c r="F20" s="12">
        <v>441.9</v>
      </c>
      <c r="G20" s="12">
        <f>1/(-8.314*LN(C20*D20)/E20+1/F20)</f>
        <v>402.0540320713182</v>
      </c>
      <c r="H20" s="12">
        <f>G20-273</f>
        <v>129.0540320713182</v>
      </c>
      <c r="I20" s="6"/>
      <c r="J20" s="6"/>
      <c r="K20" s="6"/>
      <c r="L20" s="6"/>
    </row>
    <row r="21" spans="3:12">
      <c r="C21" s="4">
        <v>0.1</v>
      </c>
      <c r="D21" s="2">
        <v>5.3310000000000004</v>
      </c>
      <c r="E21" s="12">
        <v>26490</v>
      </c>
      <c r="F21" s="12">
        <v>441.9</v>
      </c>
      <c r="G21" s="12">
        <f>1/(-8.314*LN(C21*D21)/E21+1/F21)</f>
        <v>406.44057403464171</v>
      </c>
      <c r="H21" s="12">
        <f>G21-273</f>
        <v>133.44057403464171</v>
      </c>
      <c r="I21" s="6"/>
      <c r="J21" s="6"/>
      <c r="K21" s="6"/>
      <c r="L21" s="6"/>
    </row>
    <row r="22" spans="3:12">
      <c r="C22" s="4">
        <v>0.1</v>
      </c>
      <c r="D22" s="4">
        <v>5.2359999999999998</v>
      </c>
      <c r="E22" s="12">
        <v>26490</v>
      </c>
      <c r="F22" s="12">
        <v>441.9</v>
      </c>
      <c r="G22" s="12">
        <f>1/(-8.314*LN(C22*D22)/E22+1/F22)</f>
        <v>405.5104502220118</v>
      </c>
      <c r="H22" s="12">
        <f>G22-273</f>
        <v>132.5104502220118</v>
      </c>
      <c r="I22" s="6"/>
      <c r="J22" s="6"/>
      <c r="K22" s="6"/>
      <c r="L22" s="6"/>
    </row>
    <row r="23" spans="3:12">
      <c r="C23" s="4">
        <v>0.1</v>
      </c>
      <c r="D23" s="4">
        <v>5.2549999999999999</v>
      </c>
      <c r="E23" s="12">
        <v>26490</v>
      </c>
      <c r="F23" s="12">
        <v>441.9</v>
      </c>
      <c r="G23" s="12">
        <f>1/(-8.314*LN(C23*D23)/E23+1/F23)</f>
        <v>405.6974751955301</v>
      </c>
      <c r="H23" s="12">
        <f>G23-273</f>
        <v>132.6974751955301</v>
      </c>
      <c r="I23" s="6"/>
      <c r="J23" s="6"/>
      <c r="K23" s="6"/>
      <c r="L23" s="6"/>
    </row>
    <row r="24" spans="3:12">
      <c r="C24" s="20">
        <v>0.1</v>
      </c>
      <c r="D24" s="14">
        <v>5.2510000000000003</v>
      </c>
      <c r="E24" s="15">
        <v>26490</v>
      </c>
      <c r="F24" s="15">
        <v>441.9</v>
      </c>
      <c r="G24" s="15">
        <f>1/(-8.314*LN(C24*D24)/E24+1/F24)</f>
        <v>405.65814345395256</v>
      </c>
      <c r="H24" s="21">
        <f>G24-273</f>
        <v>132.65814345395256</v>
      </c>
      <c r="I24" s="6"/>
      <c r="J24" s="6"/>
      <c r="K24" s="6"/>
      <c r="L24" s="6"/>
    </row>
    <row r="25" spans="3:12">
      <c r="C25" s="16"/>
      <c r="D25" s="16"/>
      <c r="E25" s="17"/>
      <c r="F25" s="17"/>
      <c r="G25" s="17"/>
      <c r="H25" s="17"/>
      <c r="I25" s="6"/>
      <c r="J25" s="6"/>
      <c r="K25" s="6"/>
      <c r="L25" s="6"/>
    </row>
    <row r="26" spans="3:12">
      <c r="C26" s="4">
        <v>0.73280000000000001</v>
      </c>
      <c r="D26" s="4">
        <v>1.012</v>
      </c>
      <c r="E26" s="12">
        <v>26490</v>
      </c>
      <c r="F26" s="12">
        <v>441.9</v>
      </c>
      <c r="G26" s="12">
        <f>1/(-8.314*LN(C26*D26)/E26+1/F26)</f>
        <v>424.30713329452766</v>
      </c>
      <c r="H26" s="12">
        <f>G26-273</f>
        <v>151.30713329452766</v>
      </c>
      <c r="I26" s="6"/>
      <c r="J26" s="6"/>
      <c r="K26" s="6"/>
      <c r="L26" s="6"/>
    </row>
    <row r="27" spans="3:12">
      <c r="C27" s="4">
        <v>0.73280000000000001</v>
      </c>
      <c r="D27" s="4">
        <v>1.026</v>
      </c>
      <c r="E27" s="12">
        <v>26490</v>
      </c>
      <c r="F27" s="12">
        <v>441.9</v>
      </c>
      <c r="G27" s="12">
        <f>1/(-8.314*LN(C27*D27)/E27+1/F27)</f>
        <v>425.08489176168916</v>
      </c>
      <c r="H27" s="12">
        <f>G27-273</f>
        <v>152.08489176168916</v>
      </c>
      <c r="I27" s="6"/>
      <c r="J27" s="6"/>
      <c r="K27" s="6"/>
      <c r="L27" s="6"/>
    </row>
    <row r="28" spans="3:12">
      <c r="C28" s="8">
        <v>0.73280000000000001</v>
      </c>
      <c r="D28" s="4">
        <v>1.026</v>
      </c>
      <c r="E28" s="12">
        <v>26490</v>
      </c>
      <c r="F28" s="12">
        <v>441.9</v>
      </c>
      <c r="G28" s="12">
        <f>1/(-8.314*LN(C28*D28)/E28+1/F28)</f>
        <v>425.08489176168916</v>
      </c>
      <c r="H28" s="19">
        <f>G28-273</f>
        <v>152.08489176168916</v>
      </c>
      <c r="I28" s="6"/>
      <c r="J28" s="6"/>
      <c r="K28" s="6"/>
      <c r="L28" s="6"/>
    </row>
    <row r="29" spans="3:12">
      <c r="C29" s="16"/>
      <c r="D29" s="5"/>
      <c r="E29" s="13"/>
      <c r="F29" s="13"/>
      <c r="G29" s="13"/>
      <c r="H29" s="13"/>
      <c r="I29" s="6"/>
      <c r="J29" s="6"/>
      <c r="K29" s="6"/>
      <c r="L29" s="6"/>
    </row>
    <row r="30" spans="3:12">
      <c r="C30" s="2">
        <v>0.55000000000000004</v>
      </c>
      <c r="D30" s="2">
        <v>1.141</v>
      </c>
      <c r="E30" s="12">
        <v>26490</v>
      </c>
      <c r="F30" s="12">
        <v>441.9</v>
      </c>
      <c r="G30" s="12">
        <f>1/(-8.314*LN(C30*D30)/E30+1/F30)</f>
        <v>415.07724039039704</v>
      </c>
      <c r="H30" s="23">
        <f>G30-273</f>
        <v>142.07724039039704</v>
      </c>
      <c r="I30" s="6"/>
      <c r="J30" s="6"/>
      <c r="K30" s="6"/>
      <c r="L30" s="6"/>
    </row>
    <row r="31" spans="3:12">
      <c r="C31" s="2">
        <v>0.55000000000000004</v>
      </c>
      <c r="D31" s="2">
        <v>1.141</v>
      </c>
      <c r="E31" s="12">
        <v>26490</v>
      </c>
      <c r="F31" s="12">
        <v>441.9</v>
      </c>
      <c r="G31" s="12">
        <f>1/(-8.314*LN(C31*D31)/E31+1/F31)</f>
        <v>415.07724039039704</v>
      </c>
      <c r="H31" s="23">
        <f>G31-273</f>
        <v>142.07724039039704</v>
      </c>
    </row>
    <row r="32" spans="3:12">
      <c r="C32" s="18">
        <v>0.55000000000000004</v>
      </c>
      <c r="D32" s="2">
        <v>1.141</v>
      </c>
      <c r="E32" s="12">
        <v>26490</v>
      </c>
      <c r="F32" s="12">
        <v>441.9</v>
      </c>
      <c r="G32" s="12">
        <f>1/(-8.314*LN(C32*D32)/E32+1/F32)</f>
        <v>415.07724039039704</v>
      </c>
      <c r="H32" s="24">
        <f>G32-273</f>
        <v>142.07724039039704</v>
      </c>
    </row>
  </sheetData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2021-04-08T01:33:55Z</dcterms:created>
  <dcterms:modified xsi:type="dcterms:W3CDTF">2021-04-11T18:23:31Z</dcterms:modified>
</cp:coreProperties>
</file>